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ESUPUESTARI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K45" i="1" s="1"/>
  <c r="F44" i="1"/>
  <c r="K44" i="1" s="1"/>
  <c r="F43" i="1"/>
  <c r="K43" i="1" s="1"/>
  <c r="K42" i="1"/>
  <c r="F42" i="1"/>
  <c r="J41" i="1"/>
  <c r="H41" i="1"/>
  <c r="F41" i="1"/>
  <c r="K41" i="1" s="1"/>
  <c r="E41" i="1"/>
  <c r="D41" i="1"/>
  <c r="K39" i="1"/>
  <c r="F39" i="1"/>
  <c r="F38" i="1"/>
  <c r="K38" i="1" s="1"/>
  <c r="F37" i="1"/>
  <c r="K37" i="1" s="1"/>
  <c r="F36" i="1"/>
  <c r="K36" i="1" s="1"/>
  <c r="K35" i="1"/>
  <c r="F35" i="1"/>
  <c r="F34" i="1"/>
  <c r="K34" i="1" s="1"/>
  <c r="F33" i="1"/>
  <c r="K33" i="1" s="1"/>
  <c r="E32" i="1"/>
  <c r="F32" i="1" s="1"/>
  <c r="K32" i="1" s="1"/>
  <c r="K31" i="1"/>
  <c r="F31" i="1"/>
  <c r="J30" i="1"/>
  <c r="I30" i="1"/>
  <c r="H30" i="1"/>
  <c r="G30" i="1"/>
  <c r="D30" i="1"/>
  <c r="F29" i="1"/>
  <c r="F28" i="1"/>
  <c r="K28" i="1" s="1"/>
  <c r="F27" i="1"/>
  <c r="K27" i="1" s="1"/>
  <c r="K26" i="1"/>
  <c r="F26" i="1"/>
  <c r="F25" i="1"/>
  <c r="K25" i="1" s="1"/>
  <c r="F24" i="1"/>
  <c r="K24" i="1" s="1"/>
  <c r="F23" i="1"/>
  <c r="K23" i="1" s="1"/>
  <c r="K22" i="1"/>
  <c r="F22" i="1"/>
  <c r="J21" i="1"/>
  <c r="I21" i="1"/>
  <c r="H21" i="1"/>
  <c r="G21" i="1"/>
  <c r="E21" i="1"/>
  <c r="F21" i="1" s="1"/>
  <c r="K21" i="1" s="1"/>
  <c r="D21" i="1"/>
  <c r="F20" i="1"/>
  <c r="F19" i="1"/>
  <c r="K19" i="1" s="1"/>
  <c r="K18" i="1"/>
  <c r="F18" i="1"/>
  <c r="F17" i="1"/>
  <c r="K17" i="1" s="1"/>
  <c r="K16" i="1"/>
  <c r="F16" i="1"/>
  <c r="F15" i="1"/>
  <c r="K15" i="1" s="1"/>
  <c r="K14" i="1"/>
  <c r="F14" i="1"/>
  <c r="F13" i="1"/>
  <c r="K13" i="1" s="1"/>
  <c r="K12" i="1"/>
  <c r="J11" i="1"/>
  <c r="J47" i="1" s="1"/>
  <c r="J49" i="1" s="1"/>
  <c r="I11" i="1"/>
  <c r="I47" i="1" s="1"/>
  <c r="H11" i="1"/>
  <c r="H47" i="1" s="1"/>
  <c r="H49" i="1" s="1"/>
  <c r="G11" i="1"/>
  <c r="G47" i="1" s="1"/>
  <c r="E11" i="1"/>
  <c r="D11" i="1"/>
  <c r="D47" i="1" s="1"/>
  <c r="K11" i="1" l="1"/>
  <c r="E30" i="1"/>
  <c r="F30" i="1" s="1"/>
  <c r="K30" i="1" s="1"/>
  <c r="F11" i="1"/>
  <c r="E47" i="1" l="1"/>
  <c r="K47" i="1"/>
  <c r="K49" i="1" s="1"/>
  <c r="F47" i="1"/>
  <c r="F49" i="1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<sst xmlns="http://schemas.openxmlformats.org/spreadsheetml/2006/main" count="57" uniqueCount="57">
  <si>
    <t>ESTADO ANALÍTICO DEL EJERCICIO DEL PRESUPUESTO DE EGRESOS</t>
  </si>
  <si>
    <t>Ente Público:</t>
  </si>
  <si>
    <t>INSTITUTO TECNOLOGICO SUPERIOR DE SALVATIERRA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</si>
  <si>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</si>
  <si>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</si>
  <si>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</si>
  <si>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</si>
  <si>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</si>
  <si>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</si>
  <si>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</si>
  <si>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</si>
  <si>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</si>
  <si>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</si>
  <si>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</si>
  <si>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</si>
  <si>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Total del Gasto</t>
  </si>
  <si>
    <t>Bajo protesta de decir verdad declaramos que los Estados Financieros y sus Notas son razonablemente correctos y responsabilidad del emisor</t>
  </si>
  <si>
    <t>DR RODRIGO CARRASCO RAMIREZ</t>
  </si>
  <si>
    <t>CP RAMIRO CONTRERAS RODRIGUEZ</t>
  </si>
  <si>
    <t>DIRECTOR GENERAL</t>
  </si>
  <si>
    <t>SUBDIRECTOR DE FINANZAS Y ADMINISTRACION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</si>
  <si>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</si>
  <si>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</si>
  <si>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</si>
  <si>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</si>
  <si>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</si>
  <si>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</si>
  <si>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</si>
  <si>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</si>
  <si>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</si>
  <si>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</si>
  <si>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</si>
  <si>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</si>
  <si>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</si>
  <si>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</si>
  <si>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</si>
  <si>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</si>
  <si>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</si>
  <si>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</si>
  <si>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</si>
  <si>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</si>
  <si>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</si>
  <si>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</si>
  <si>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</si>
  <si>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</si>
  <si>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</si>
  <si>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</si>
  <si>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</si>
  <si>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</si>
  <si>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</si>
  <si>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</si>
  <si>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</si>
  <si>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</si>
  <si>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</si>
  <si>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                   _________________________________________</t>
  </si>
  <si>
    <t xml:space="preserve">                                    __________________________________________</t>
  </si>
  <si>
    <t>Del 01 de Enero al 30 de Junio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</si>
</sst>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right" vertical="top" wrapText="1"/>
    </xf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justify" vertical="center" wrapText="1"/>
    </xf>
    <xf numFmtId="0" fontId="2" fillId="0" borderId="0" xfId="0" applyFont="1" applyBorder="1"/>
    <xf numFmtId="0" fontId="8" fillId="0" borderId="0" xfId="0" applyFont="1" applyFill="1" applyBorder="1"/>
    <xf numFmtId="0" fontId="8" fillId="0" borderId="0" xfId="0" applyFont="1" applyFill="1"/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43" fontId="4" fillId="2" borderId="5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justify" vertical="top"/>
    </xf>
    <xf numFmtId="0" fontId="2" fillId="2" borderId="5" xfId="0" applyFont="1" applyFill="1" applyBorder="1" applyAlignment="1">
      <alignment horizontal="right" vertical="top" wrapText="1"/>
    </xf>
    <xf numFmtId="43" fontId="4" fillId="2" borderId="5" xfId="1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2" fillId="2" borderId="5" xfId="0" applyFont="1" applyFill="1" applyBorder="1" applyAlignment="1">
      <alignment horizontal="right" vertical="top"/>
    </xf>
    <xf numFmtId="43" fontId="2" fillId="2" borderId="5" xfId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top"/>
    </xf>
    <xf numFmtId="43" fontId="2" fillId="2" borderId="8" xfId="1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vertical="top"/>
    </xf>
    <xf numFmtId="43" fontId="4" fillId="2" borderId="8" xfId="1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19/INF%20FINANCIERA/Formatos%20asej%20abr-jun/Formatos%20Fros%20y%20Pptales%202019%20a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Hoja2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BMu"/>
      <sheetName val="BInmu"/>
      <sheetName val="rbmu"/>
      <sheetName val="INF ADICIONAL"/>
      <sheetName val="BALANZAS DE COMPROBACIO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F22">
            <v>43004560.890000001</v>
          </cell>
          <cell r="H22">
            <v>15847543.869999999</v>
          </cell>
          <cell r="J22">
            <v>15360510.67</v>
          </cell>
          <cell r="K22">
            <v>27157017.020000003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workbookViewId="0">
      <selection activeCell="G31" sqref="G31"/>
    </sheetView>
  </sheetViews>
  <sheetFormatPr baseColWidth="10" defaultRowHeight="12.75" x14ac:dyDescent="0.2"/>
  <cols>
    <col min="1" max="1" width="1.5703125" style="1" customWidth="1"/>
    <col min="2" max="2" width="4.5703125" style="32" customWidth="1"/>
    <col min="3" max="3" width="60.28515625" style="6" customWidth="1"/>
    <col min="4" max="4" width="14.140625" style="6" bestFit="1" customWidth="1"/>
    <col min="5" max="5" width="14.42578125" style="6" bestFit="1" customWidth="1"/>
    <col min="6" max="6" width="14.42578125" style="6" customWidth="1"/>
    <col min="7" max="7" width="15.28515625" style="6" bestFit="1" customWidth="1"/>
    <col min="8" max="11" width="14.140625" style="6" bestFit="1" customWidth="1"/>
    <col min="12" max="12" width="3.28515625" style="1" customWidth="1"/>
    <col min="13" max="16384" width="11.42578125" style="6"/>
  </cols>
  <sheetData>
    <row r="1" spans="1:12" ht="18.7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</row>
    <row r="2" spans="1:12" ht="18.75" customHeight="1" x14ac:dyDescent="0.2">
      <c r="B2" s="39" t="s">
        <v>21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ht="18.75" customHeight="1" x14ac:dyDescent="0.2">
      <c r="B3" s="39" t="s">
        <v>56</v>
      </c>
      <c r="C3" s="39"/>
      <c r="D3" s="39"/>
      <c r="E3" s="39"/>
      <c r="F3" s="39"/>
      <c r="G3" s="39"/>
      <c r="H3" s="39"/>
      <c r="I3" s="39"/>
      <c r="J3" s="39"/>
      <c r="K3" s="39"/>
    </row>
    <row r="4" spans="1:12" s="1" customFormat="1" ht="9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" customFormat="1" ht="21.75" customHeight="1" x14ac:dyDescent="0.25">
      <c r="C5" s="2" t="s">
        <v>1</v>
      </c>
      <c r="D5" s="40" t="s">
        <v>2</v>
      </c>
      <c r="E5" s="40"/>
      <c r="F5" s="40"/>
      <c r="G5" s="40"/>
      <c r="H5" s="40"/>
      <c r="I5"/>
      <c r="J5"/>
      <c r="K5" s="11"/>
    </row>
    <row r="6" spans="1:12" s="1" customFormat="1" ht="9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 x14ac:dyDescent="0.2">
      <c r="B7" s="41" t="s">
        <v>3</v>
      </c>
      <c r="C7" s="41"/>
      <c r="D7" s="38" t="s">
        <v>4</v>
      </c>
      <c r="E7" s="38"/>
      <c r="F7" s="38"/>
      <c r="G7" s="38"/>
      <c r="H7" s="38"/>
      <c r="I7" s="38"/>
      <c r="J7" s="38"/>
      <c r="K7" s="38" t="s">
        <v>5</v>
      </c>
    </row>
    <row r="8" spans="1:12" ht="25.5" x14ac:dyDescent="0.2">
      <c r="B8" s="41"/>
      <c r="C8" s="41"/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8"/>
    </row>
    <row r="9" spans="1:12" x14ac:dyDescent="0.2">
      <c r="B9" s="41"/>
      <c r="C9" s="41"/>
      <c r="D9" s="3">
        <v>1</v>
      </c>
      <c r="E9" s="3">
        <v>2</v>
      </c>
      <c r="F9" s="3" t="s">
        <v>13</v>
      </c>
      <c r="G9" s="3">
        <v>4</v>
      </c>
      <c r="H9" s="3">
        <v>5</v>
      </c>
      <c r="I9" s="3">
        <v>6</v>
      </c>
      <c r="J9" s="3">
        <v>7</v>
      </c>
      <c r="K9" s="3" t="s">
        <v>14</v>
      </c>
    </row>
    <row r="10" spans="1:12" ht="3" customHeight="1" x14ac:dyDescent="0.2">
      <c r="B10" s="12"/>
      <c r="C10" s="8"/>
      <c r="D10" s="13"/>
      <c r="E10" s="13"/>
      <c r="F10" s="13"/>
      <c r="G10" s="13"/>
      <c r="H10" s="13"/>
      <c r="I10" s="13"/>
      <c r="J10" s="13"/>
      <c r="K10" s="13"/>
    </row>
    <row r="11" spans="1:12" s="16" customFormat="1" x14ac:dyDescent="0.25">
      <c r="A11" s="14"/>
      <c r="B11" s="34" t="s">
        <v>22</v>
      </c>
      <c r="C11" s="35"/>
      <c r="D11" s="15">
        <f>SUM(D12:D20)</f>
        <v>0</v>
      </c>
      <c r="E11" s="15">
        <f t="shared" ref="E11:K11" si="0">SUM(E12:E20)</f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4"/>
    </row>
    <row r="12" spans="1:12" s="16" customFormat="1" x14ac:dyDescent="0.25">
      <c r="A12" s="14"/>
      <c r="B12" s="17"/>
      <c r="C12" s="18" t="s">
        <v>23</v>
      </c>
      <c r="D12" s="4"/>
      <c r="E12" s="4"/>
      <c r="F12" s="4"/>
      <c r="G12" s="4"/>
      <c r="H12" s="4"/>
      <c r="I12" s="4"/>
      <c r="J12" s="4"/>
      <c r="K12" s="4">
        <f t="shared" ref="K12:K19" si="1">+F12-H12</f>
        <v>0</v>
      </c>
      <c r="L12" s="14"/>
    </row>
    <row r="13" spans="1:12" s="16" customFormat="1" x14ac:dyDescent="0.25">
      <c r="A13" s="14"/>
      <c r="B13" s="17"/>
      <c r="C13" s="18" t="s">
        <v>24</v>
      </c>
      <c r="D13" s="19"/>
      <c r="E13" s="19"/>
      <c r="F13" s="20">
        <f t="shared" ref="F13:F29" si="2">+D13+E13</f>
        <v>0</v>
      </c>
      <c r="G13" s="19"/>
      <c r="H13" s="19"/>
      <c r="I13" s="19"/>
      <c r="J13" s="19"/>
      <c r="K13" s="19">
        <f t="shared" si="1"/>
        <v>0</v>
      </c>
      <c r="L13" s="14"/>
    </row>
    <row r="14" spans="1:12" s="16" customFormat="1" x14ac:dyDescent="0.25">
      <c r="A14" s="14"/>
      <c r="B14" s="17"/>
      <c r="C14" s="18" t="s">
        <v>25</v>
      </c>
      <c r="D14" s="19"/>
      <c r="E14" s="19"/>
      <c r="F14" s="20">
        <f t="shared" si="2"/>
        <v>0</v>
      </c>
      <c r="G14" s="19"/>
      <c r="H14" s="19"/>
      <c r="I14" s="19"/>
      <c r="J14" s="19"/>
      <c r="K14" s="19">
        <f t="shared" si="1"/>
        <v>0</v>
      </c>
      <c r="L14" s="14"/>
    </row>
    <row r="15" spans="1:12" s="16" customFormat="1" x14ac:dyDescent="0.25">
      <c r="A15" s="14"/>
      <c r="B15" s="17"/>
      <c r="C15" s="18" t="s">
        <v>26</v>
      </c>
      <c r="D15" s="19"/>
      <c r="E15" s="19"/>
      <c r="F15" s="20">
        <f t="shared" si="2"/>
        <v>0</v>
      </c>
      <c r="G15" s="19"/>
      <c r="H15" s="19"/>
      <c r="I15" s="19"/>
      <c r="J15" s="19"/>
      <c r="K15" s="19">
        <f t="shared" si="1"/>
        <v>0</v>
      </c>
      <c r="L15" s="14"/>
    </row>
    <row r="16" spans="1:12" s="16" customFormat="1" x14ac:dyDescent="0.25">
      <c r="A16" s="14"/>
      <c r="B16" s="17"/>
      <c r="C16" s="18" t="s">
        <v>27</v>
      </c>
      <c r="D16" s="19"/>
      <c r="E16" s="19"/>
      <c r="F16" s="20">
        <f t="shared" si="2"/>
        <v>0</v>
      </c>
      <c r="G16" s="19"/>
      <c r="H16" s="19"/>
      <c r="I16" s="19"/>
      <c r="J16" s="19"/>
      <c r="K16" s="19">
        <f t="shared" si="1"/>
        <v>0</v>
      </c>
      <c r="L16" s="14"/>
    </row>
    <row r="17" spans="1:12" s="16" customFormat="1" x14ac:dyDescent="0.25">
      <c r="A17" s="14"/>
      <c r="B17" s="17"/>
      <c r="C17" s="18" t="s">
        <v>28</v>
      </c>
      <c r="D17" s="19"/>
      <c r="E17" s="19"/>
      <c r="F17" s="20">
        <f t="shared" si="2"/>
        <v>0</v>
      </c>
      <c r="G17" s="19"/>
      <c r="H17" s="19"/>
      <c r="I17" s="19"/>
      <c r="J17" s="19"/>
      <c r="K17" s="19">
        <f t="shared" si="1"/>
        <v>0</v>
      </c>
      <c r="L17" s="14"/>
    </row>
    <row r="18" spans="1:12" s="16" customFormat="1" x14ac:dyDescent="0.25">
      <c r="A18" s="14"/>
      <c r="B18" s="17"/>
      <c r="C18" s="18" t="s">
        <v>29</v>
      </c>
      <c r="D18" s="19"/>
      <c r="E18" s="19"/>
      <c r="F18" s="20">
        <f t="shared" si="2"/>
        <v>0</v>
      </c>
      <c r="G18" s="19"/>
      <c r="H18" s="19"/>
      <c r="I18" s="19"/>
      <c r="J18" s="19"/>
      <c r="K18" s="19">
        <f t="shared" si="1"/>
        <v>0</v>
      </c>
      <c r="L18" s="14"/>
    </row>
    <row r="19" spans="1:12" s="16" customFormat="1" x14ac:dyDescent="0.25">
      <c r="A19" s="14"/>
      <c r="B19" s="17"/>
      <c r="C19" s="18" t="s">
        <v>30</v>
      </c>
      <c r="D19" s="19"/>
      <c r="E19" s="19"/>
      <c r="F19" s="20">
        <f t="shared" si="2"/>
        <v>0</v>
      </c>
      <c r="G19" s="19"/>
      <c r="H19" s="19"/>
      <c r="I19" s="19"/>
      <c r="J19" s="19"/>
      <c r="K19" s="19">
        <f t="shared" si="1"/>
        <v>0</v>
      </c>
      <c r="L19" s="14"/>
    </row>
    <row r="20" spans="1:12" s="16" customFormat="1" x14ac:dyDescent="0.25">
      <c r="A20" s="14"/>
      <c r="B20" s="17"/>
      <c r="C20" s="18"/>
      <c r="D20" s="19"/>
      <c r="E20" s="19"/>
      <c r="F20" s="20">
        <f t="shared" si="2"/>
        <v>0</v>
      </c>
      <c r="G20" s="19"/>
      <c r="H20" s="19"/>
      <c r="I20" s="19"/>
      <c r="J20" s="19"/>
      <c r="K20" s="19"/>
      <c r="L20" s="14"/>
    </row>
    <row r="21" spans="1:12" s="23" customFormat="1" x14ac:dyDescent="0.25">
      <c r="A21" s="21"/>
      <c r="B21" s="34" t="s">
        <v>31</v>
      </c>
      <c r="C21" s="35"/>
      <c r="D21" s="22">
        <f>SUM(D22:D28)</f>
        <v>21737873.199999999</v>
      </c>
      <c r="E21" s="22">
        <f t="shared" ref="E21" si="3">SUM(E22:E28)</f>
        <v>20851221.690000001</v>
      </c>
      <c r="F21" s="20">
        <f t="shared" si="2"/>
        <v>42589094.890000001</v>
      </c>
      <c r="G21" s="22">
        <f t="shared" ref="G21:J21" si="4">SUM(G22:G28)</f>
        <v>17146389.350000001</v>
      </c>
      <c r="H21" s="22">
        <f t="shared" si="4"/>
        <v>15701220.619999999</v>
      </c>
      <c r="I21" s="22">
        <f t="shared" si="4"/>
        <v>15219992.609999999</v>
      </c>
      <c r="J21" s="22">
        <f t="shared" si="4"/>
        <v>15219992.609999999</v>
      </c>
      <c r="K21" s="22">
        <f t="shared" ref="K21:K30" si="5">+F21-H21</f>
        <v>26887874.270000003</v>
      </c>
      <c r="L21" s="21"/>
    </row>
    <row r="22" spans="1:12" s="16" customFormat="1" x14ac:dyDescent="0.25">
      <c r="A22" s="14"/>
      <c r="B22" s="17"/>
      <c r="C22" s="18" t="s">
        <v>32</v>
      </c>
      <c r="D22" s="24"/>
      <c r="E22" s="24"/>
      <c r="F22" s="20">
        <f t="shared" si="2"/>
        <v>0</v>
      </c>
      <c r="G22" s="19"/>
      <c r="H22" s="24"/>
      <c r="I22" s="24"/>
      <c r="J22" s="24"/>
      <c r="K22" s="19">
        <f t="shared" si="5"/>
        <v>0</v>
      </c>
      <c r="L22" s="14"/>
    </row>
    <row r="23" spans="1:12" s="16" customFormat="1" x14ac:dyDescent="0.25">
      <c r="A23" s="14"/>
      <c r="B23" s="17"/>
      <c r="C23" s="18" t="s">
        <v>33</v>
      </c>
      <c r="D23" s="24"/>
      <c r="E23" s="24"/>
      <c r="F23" s="20">
        <f t="shared" si="2"/>
        <v>0</v>
      </c>
      <c r="G23" s="19"/>
      <c r="H23" s="24"/>
      <c r="I23" s="24"/>
      <c r="J23" s="24"/>
      <c r="K23" s="19">
        <f t="shared" si="5"/>
        <v>0</v>
      </c>
      <c r="L23" s="14"/>
    </row>
    <row r="24" spans="1:12" s="16" customFormat="1" x14ac:dyDescent="0.25">
      <c r="A24" s="14"/>
      <c r="B24" s="17"/>
      <c r="C24" s="18" t="s">
        <v>34</v>
      </c>
      <c r="D24" s="24"/>
      <c r="E24" s="24"/>
      <c r="F24" s="20">
        <f t="shared" si="2"/>
        <v>0</v>
      </c>
      <c r="G24" s="19"/>
      <c r="H24" s="24"/>
      <c r="I24" s="24"/>
      <c r="J24" s="24"/>
      <c r="K24" s="19">
        <f t="shared" si="5"/>
        <v>0</v>
      </c>
      <c r="L24" s="14"/>
    </row>
    <row r="25" spans="1:12" s="16" customFormat="1" x14ac:dyDescent="0.25">
      <c r="A25" s="14"/>
      <c r="B25" s="17"/>
      <c r="C25" s="18" t="s">
        <v>35</v>
      </c>
      <c r="D25" s="24"/>
      <c r="E25" s="24"/>
      <c r="F25" s="20">
        <f t="shared" si="2"/>
        <v>0</v>
      </c>
      <c r="G25" s="19"/>
      <c r="H25" s="24"/>
      <c r="I25" s="24"/>
      <c r="J25" s="24"/>
      <c r="K25" s="19">
        <f t="shared" si="5"/>
        <v>0</v>
      </c>
      <c r="L25" s="14"/>
    </row>
    <row r="26" spans="1:12" s="16" customFormat="1" x14ac:dyDescent="0.25">
      <c r="A26" s="14"/>
      <c r="B26" s="17"/>
      <c r="C26" s="18" t="s">
        <v>36</v>
      </c>
      <c r="D26" s="24">
        <v>21737873.199999999</v>
      </c>
      <c r="E26" s="24">
        <v>20851221.690000001</v>
      </c>
      <c r="F26" s="20">
        <f t="shared" si="2"/>
        <v>42589094.890000001</v>
      </c>
      <c r="G26" s="4">
        <v>17146389.350000001</v>
      </c>
      <c r="H26" s="25">
        <v>15701220.619999999</v>
      </c>
      <c r="I26" s="25">
        <v>15219992.609999999</v>
      </c>
      <c r="J26" s="25">
        <v>15219992.609999999</v>
      </c>
      <c r="K26" s="4">
        <f t="shared" si="5"/>
        <v>26887874.270000003</v>
      </c>
      <c r="L26" s="14"/>
    </row>
    <row r="27" spans="1:12" s="16" customFormat="1" x14ac:dyDescent="0.25">
      <c r="A27" s="14"/>
      <c r="B27" s="17"/>
      <c r="C27" s="18" t="s">
        <v>37</v>
      </c>
      <c r="D27" s="24"/>
      <c r="E27" s="24"/>
      <c r="F27" s="20">
        <f t="shared" si="2"/>
        <v>0</v>
      </c>
      <c r="G27" s="19"/>
      <c r="H27" s="24"/>
      <c r="I27" s="24"/>
      <c r="J27" s="24"/>
      <c r="K27" s="19">
        <f t="shared" si="5"/>
        <v>0</v>
      </c>
      <c r="L27" s="14"/>
    </row>
    <row r="28" spans="1:12" s="16" customFormat="1" x14ac:dyDescent="0.25">
      <c r="A28" s="14"/>
      <c r="B28" s="17"/>
      <c r="C28" s="18" t="s">
        <v>38</v>
      </c>
      <c r="D28" s="24"/>
      <c r="E28" s="24"/>
      <c r="F28" s="20">
        <f t="shared" si="2"/>
        <v>0</v>
      </c>
      <c r="G28" s="19"/>
      <c r="H28" s="24"/>
      <c r="I28" s="24"/>
      <c r="J28" s="24"/>
      <c r="K28" s="19">
        <f t="shared" si="5"/>
        <v>0</v>
      </c>
      <c r="L28" s="14"/>
    </row>
    <row r="29" spans="1:12" s="16" customFormat="1" x14ac:dyDescent="0.25">
      <c r="A29" s="14"/>
      <c r="B29" s="17"/>
      <c r="C29" s="18"/>
      <c r="D29" s="24"/>
      <c r="E29" s="24"/>
      <c r="F29" s="20">
        <f t="shared" si="2"/>
        <v>0</v>
      </c>
      <c r="G29" s="24"/>
      <c r="H29" s="24"/>
      <c r="I29" s="24"/>
      <c r="J29" s="24"/>
      <c r="K29" s="24"/>
      <c r="L29" s="14"/>
    </row>
    <row r="30" spans="1:12" s="23" customFormat="1" x14ac:dyDescent="0.25">
      <c r="A30" s="21"/>
      <c r="B30" s="34" t="s">
        <v>39</v>
      </c>
      <c r="C30" s="35"/>
      <c r="D30" s="20">
        <f>SUM(D31:D39)</f>
        <v>221123</v>
      </c>
      <c r="E30" s="20">
        <f>SUM(E31:E39)</f>
        <v>194343</v>
      </c>
      <c r="F30" s="20">
        <f>+D30+E30</f>
        <v>415466</v>
      </c>
      <c r="G30" s="20">
        <f>SUM(G31:G39)</f>
        <v>146632.16</v>
      </c>
      <c r="H30" s="20">
        <f>SUM(H31:H39)</f>
        <v>146323.25</v>
      </c>
      <c r="I30" s="20">
        <f>SUM(I31:I39)</f>
        <v>140518.06</v>
      </c>
      <c r="J30" s="20">
        <f>SUM(J31:J39)</f>
        <v>140518.06</v>
      </c>
      <c r="K30" s="22">
        <f t="shared" si="5"/>
        <v>269142.75</v>
      </c>
      <c r="L30" s="21"/>
    </row>
    <row r="31" spans="1:12" s="16" customFormat="1" x14ac:dyDescent="0.25">
      <c r="A31" s="14"/>
      <c r="B31" s="17"/>
      <c r="C31" s="18" t="s">
        <v>40</v>
      </c>
      <c r="D31" s="25"/>
      <c r="E31" s="25"/>
      <c r="F31" s="25">
        <f t="shared" ref="F31:F39" si="6">+D31+E31</f>
        <v>0</v>
      </c>
      <c r="G31" s="25"/>
      <c r="H31" s="25"/>
      <c r="I31" s="25"/>
      <c r="J31" s="25"/>
      <c r="K31" s="25">
        <f>+F31-H31</f>
        <v>0</v>
      </c>
      <c r="L31" s="14"/>
    </row>
    <row r="32" spans="1:12" s="16" customFormat="1" x14ac:dyDescent="0.25">
      <c r="A32" s="14"/>
      <c r="B32" s="17"/>
      <c r="C32" s="18" t="s">
        <v>41</v>
      </c>
      <c r="D32" s="25"/>
      <c r="E32" s="25">
        <f>660673.36-660673.36</f>
        <v>0</v>
      </c>
      <c r="F32" s="25">
        <f t="shared" si="6"/>
        <v>0</v>
      </c>
      <c r="G32" s="25"/>
      <c r="H32" s="25"/>
      <c r="I32" s="25"/>
      <c r="J32" s="25"/>
      <c r="K32" s="25">
        <f>+F32-H32-J32</f>
        <v>0</v>
      </c>
      <c r="L32" s="14"/>
    </row>
    <row r="33" spans="1:12" s="16" customFormat="1" x14ac:dyDescent="0.25">
      <c r="A33" s="14"/>
      <c r="B33" s="17"/>
      <c r="C33" s="18" t="s">
        <v>42</v>
      </c>
      <c r="D33" s="25"/>
      <c r="E33" s="25"/>
      <c r="F33" s="25">
        <f t="shared" si="6"/>
        <v>0</v>
      </c>
      <c r="G33" s="25"/>
      <c r="H33" s="25"/>
      <c r="I33" s="25"/>
      <c r="J33" s="25"/>
      <c r="K33" s="25">
        <f t="shared" ref="K33:K39" si="7">+F33-H33</f>
        <v>0</v>
      </c>
      <c r="L33" s="14"/>
    </row>
    <row r="34" spans="1:12" s="16" customFormat="1" x14ac:dyDescent="0.25">
      <c r="A34" s="14"/>
      <c r="B34" s="17"/>
      <c r="C34" s="18" t="s">
        <v>43</v>
      </c>
      <c r="D34" s="25"/>
      <c r="E34" s="25"/>
      <c r="F34" s="25">
        <f t="shared" si="6"/>
        <v>0</v>
      </c>
      <c r="G34" s="25"/>
      <c r="H34" s="25"/>
      <c r="I34" s="25"/>
      <c r="J34" s="25"/>
      <c r="K34" s="25">
        <f t="shared" si="7"/>
        <v>0</v>
      </c>
      <c r="L34" s="14"/>
    </row>
    <row r="35" spans="1:12" s="16" customFormat="1" x14ac:dyDescent="0.25">
      <c r="A35" s="14"/>
      <c r="B35" s="17"/>
      <c r="C35" s="18" t="s">
        <v>44</v>
      </c>
      <c r="D35" s="25"/>
      <c r="E35" s="25"/>
      <c r="F35" s="25">
        <f t="shared" si="6"/>
        <v>0</v>
      </c>
      <c r="G35" s="25"/>
      <c r="H35" s="25"/>
      <c r="I35" s="25"/>
      <c r="J35" s="25"/>
      <c r="K35" s="25">
        <f t="shared" si="7"/>
        <v>0</v>
      </c>
      <c r="L35" s="14"/>
    </row>
    <row r="36" spans="1:12" s="16" customFormat="1" x14ac:dyDescent="0.25">
      <c r="A36" s="14"/>
      <c r="B36" s="17"/>
      <c r="C36" s="18" t="s">
        <v>45</v>
      </c>
      <c r="D36" s="25"/>
      <c r="E36" s="25"/>
      <c r="F36" s="25">
        <f t="shared" si="6"/>
        <v>0</v>
      </c>
      <c r="G36" s="25"/>
      <c r="H36" s="25"/>
      <c r="I36" s="25"/>
      <c r="J36" s="25"/>
      <c r="K36" s="25">
        <f t="shared" si="7"/>
        <v>0</v>
      </c>
      <c r="L36" s="14"/>
    </row>
    <row r="37" spans="1:12" s="16" customFormat="1" x14ac:dyDescent="0.25">
      <c r="A37" s="14"/>
      <c r="B37" s="17"/>
      <c r="C37" s="18" t="s">
        <v>46</v>
      </c>
      <c r="D37" s="25"/>
      <c r="E37" s="25"/>
      <c r="F37" s="25">
        <f t="shared" si="6"/>
        <v>0</v>
      </c>
      <c r="G37" s="25"/>
      <c r="H37" s="25"/>
      <c r="I37" s="25"/>
      <c r="J37" s="25"/>
      <c r="K37" s="25">
        <f t="shared" si="7"/>
        <v>0</v>
      </c>
      <c r="L37" s="14"/>
    </row>
    <row r="38" spans="1:12" s="16" customFormat="1" x14ac:dyDescent="0.25">
      <c r="A38" s="14"/>
      <c r="B38" s="17"/>
      <c r="C38" s="18" t="s">
        <v>47</v>
      </c>
      <c r="D38" s="25">
        <v>221123</v>
      </c>
      <c r="E38" s="25">
        <v>194343</v>
      </c>
      <c r="F38" s="25">
        <f t="shared" si="6"/>
        <v>415466</v>
      </c>
      <c r="G38" s="25">
        <v>146632.16</v>
      </c>
      <c r="H38" s="25">
        <v>146323.25</v>
      </c>
      <c r="I38" s="25">
        <v>140518.06</v>
      </c>
      <c r="J38" s="25">
        <v>140518.06</v>
      </c>
      <c r="K38" s="25">
        <f t="shared" si="7"/>
        <v>269142.75</v>
      </c>
      <c r="L38" s="14"/>
    </row>
    <row r="39" spans="1:12" s="16" customFormat="1" x14ac:dyDescent="0.25">
      <c r="A39" s="14"/>
      <c r="B39" s="17"/>
      <c r="C39" s="18" t="s">
        <v>48</v>
      </c>
      <c r="D39" s="25"/>
      <c r="E39" s="25"/>
      <c r="F39" s="25">
        <f t="shared" si="6"/>
        <v>0</v>
      </c>
      <c r="G39" s="25"/>
      <c r="H39" s="25"/>
      <c r="I39" s="25"/>
      <c r="J39" s="25"/>
      <c r="K39" s="25">
        <f t="shared" si="7"/>
        <v>0</v>
      </c>
      <c r="L39" s="14"/>
    </row>
    <row r="40" spans="1:12" s="16" customFormat="1" x14ac:dyDescent="0.25">
      <c r="A40" s="14"/>
      <c r="B40" s="17"/>
      <c r="C40" s="18"/>
      <c r="D40" s="25"/>
      <c r="E40" s="25"/>
      <c r="F40" s="25"/>
      <c r="G40" s="25"/>
      <c r="H40" s="25"/>
      <c r="I40" s="25"/>
      <c r="J40" s="25"/>
      <c r="K40" s="25"/>
      <c r="L40" s="14"/>
    </row>
    <row r="41" spans="1:12" s="23" customFormat="1" x14ac:dyDescent="0.25">
      <c r="A41" s="21"/>
      <c r="B41" s="34" t="s">
        <v>49</v>
      </c>
      <c r="C41" s="35"/>
      <c r="D41" s="20">
        <f>SUM(D42:D45)</f>
        <v>0</v>
      </c>
      <c r="E41" s="20">
        <f>SUM(E42:E45)</f>
        <v>0</v>
      </c>
      <c r="F41" s="20">
        <f>+D41+E41</f>
        <v>0</v>
      </c>
      <c r="G41" s="20"/>
      <c r="H41" s="20">
        <f t="shared" ref="H41:J41" si="8">SUM(H42:H45)</f>
        <v>0</v>
      </c>
      <c r="I41" s="20"/>
      <c r="J41" s="20">
        <f t="shared" si="8"/>
        <v>0</v>
      </c>
      <c r="K41" s="20">
        <f>+F41-H41</f>
        <v>0</v>
      </c>
      <c r="L41" s="21"/>
    </row>
    <row r="42" spans="1:12" s="16" customFormat="1" x14ac:dyDescent="0.25">
      <c r="A42" s="14"/>
      <c r="B42" s="17"/>
      <c r="C42" s="18" t="s">
        <v>50</v>
      </c>
      <c r="D42" s="25"/>
      <c r="E42" s="25"/>
      <c r="F42" s="25">
        <f t="shared" ref="F42:F45" si="9">+D42+E42</f>
        <v>0</v>
      </c>
      <c r="G42" s="25"/>
      <c r="H42" s="25"/>
      <c r="I42" s="25"/>
      <c r="J42" s="25"/>
      <c r="K42" s="25">
        <f>+F42-H42</f>
        <v>0</v>
      </c>
      <c r="L42" s="14"/>
    </row>
    <row r="43" spans="1:12" s="16" customFormat="1" ht="25.5" x14ac:dyDescent="0.25">
      <c r="A43" s="14"/>
      <c r="B43" s="17"/>
      <c r="C43" s="18" t="s">
        <v>51</v>
      </c>
      <c r="D43" s="25"/>
      <c r="E43" s="25"/>
      <c r="F43" s="25">
        <f t="shared" si="9"/>
        <v>0</v>
      </c>
      <c r="G43" s="25"/>
      <c r="H43" s="25"/>
      <c r="I43" s="25"/>
      <c r="J43" s="25"/>
      <c r="K43" s="25">
        <f>+F43-H43</f>
        <v>0</v>
      </c>
      <c r="L43" s="14"/>
    </row>
    <row r="44" spans="1:12" s="16" customFormat="1" x14ac:dyDescent="0.25">
      <c r="A44" s="14"/>
      <c r="B44" s="17"/>
      <c r="C44" s="18" t="s">
        <v>52</v>
      </c>
      <c r="D44" s="25"/>
      <c r="E44" s="25"/>
      <c r="F44" s="25">
        <f t="shared" si="9"/>
        <v>0</v>
      </c>
      <c r="G44" s="25"/>
      <c r="H44" s="25"/>
      <c r="I44" s="25"/>
      <c r="J44" s="25"/>
      <c r="K44" s="25">
        <f>+F44-H44</f>
        <v>0</v>
      </c>
      <c r="L44" s="14"/>
    </row>
    <row r="45" spans="1:12" s="16" customFormat="1" x14ac:dyDescent="0.25">
      <c r="A45" s="14"/>
      <c r="B45" s="17"/>
      <c r="C45" s="18" t="s">
        <v>53</v>
      </c>
      <c r="D45" s="25"/>
      <c r="E45" s="25"/>
      <c r="F45" s="25">
        <f t="shared" si="9"/>
        <v>0</v>
      </c>
      <c r="G45" s="25"/>
      <c r="H45" s="25"/>
      <c r="I45" s="25"/>
      <c r="J45" s="25"/>
      <c r="K45" s="25">
        <f>+F45-H45</f>
        <v>0</v>
      </c>
      <c r="L45" s="14"/>
    </row>
    <row r="46" spans="1:12" s="16" customFormat="1" x14ac:dyDescent="0.25">
      <c r="A46" s="14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14"/>
    </row>
    <row r="47" spans="1:12" s="23" customFormat="1" ht="14.25" customHeight="1" x14ac:dyDescent="0.25">
      <c r="A47" s="21"/>
      <c r="B47" s="29"/>
      <c r="C47" s="30" t="s">
        <v>15</v>
      </c>
      <c r="D47" s="31">
        <f>+D11+D21+D30+D41</f>
        <v>21958996.199999999</v>
      </c>
      <c r="E47" s="31">
        <f t="shared" ref="E47:K47" si="10">+E11+E21+E30+E41</f>
        <v>21045564.690000001</v>
      </c>
      <c r="F47" s="31">
        <f t="shared" si="10"/>
        <v>43004560.890000001</v>
      </c>
      <c r="G47" s="31">
        <f t="shared" si="10"/>
        <v>17293021.510000002</v>
      </c>
      <c r="H47" s="31">
        <f t="shared" si="10"/>
        <v>15847543.869999999</v>
      </c>
      <c r="I47" s="31">
        <f t="shared" si="10"/>
        <v>15360510.67</v>
      </c>
      <c r="J47" s="31">
        <f t="shared" si="10"/>
        <v>15360510.67</v>
      </c>
      <c r="K47" s="31">
        <f t="shared" si="10"/>
        <v>27157017.020000003</v>
      </c>
      <c r="L47" s="21"/>
    </row>
    <row r="49" spans="2:11" x14ac:dyDescent="0.2">
      <c r="B49" s="5" t="s">
        <v>16</v>
      </c>
      <c r="F49" s="33" t="str">
        <f>IF(F47=[1]CAdmon!F22," ","ERROR")</f>
        <v xml:space="preserve"> </v>
      </c>
      <c r="G49" s="33"/>
      <c r="H49" s="33" t="str">
        <f>IF(H47=[1]CAdmon!H22," ","ERROR")</f>
        <v xml:space="preserve"> </v>
      </c>
      <c r="I49" s="33"/>
      <c r="J49" s="33" t="str">
        <f>IF(J47=[1]CAdmon!J22," ","ERROR")</f>
        <v xml:space="preserve"> </v>
      </c>
      <c r="K49" s="33" t="str">
        <f>IF(K47=[1]CAdmon!K22," ","ERROR")</f>
        <v xml:space="preserve"> </v>
      </c>
    </row>
    <row r="52" spans="2:11" x14ac:dyDescent="0.2">
      <c r="C52" s="9" t="s">
        <v>54</v>
      </c>
      <c r="F52" s="9" t="s">
        <v>55</v>
      </c>
      <c r="G52" s="9"/>
      <c r="H52" s="9"/>
      <c r="I52" s="9"/>
      <c r="J52" s="9"/>
      <c r="K52" s="9"/>
    </row>
    <row r="53" spans="2:11" x14ac:dyDescent="0.2">
      <c r="C53" s="7" t="s">
        <v>17</v>
      </c>
      <c r="F53" s="36" t="s">
        <v>18</v>
      </c>
      <c r="G53" s="36"/>
      <c r="H53" s="36"/>
      <c r="I53" s="36"/>
      <c r="J53" s="36"/>
      <c r="K53" s="36"/>
    </row>
    <row r="54" spans="2:11" x14ac:dyDescent="0.2">
      <c r="C54" s="7" t="s">
        <v>19</v>
      </c>
      <c r="F54" s="37" t="s">
        <v>20</v>
      </c>
      <c r="G54" s="37"/>
      <c r="H54" s="37"/>
      <c r="I54" s="37"/>
      <c r="J54" s="37"/>
      <c r="K54" s="37"/>
    </row>
  </sheetData>
  <mergeCells count="13">
    <mergeCell ref="B1:K1"/>
    <mergeCell ref="B2:K2"/>
    <mergeCell ref="B3:K3"/>
    <mergeCell ref="D5:H5"/>
    <mergeCell ref="B7:C9"/>
    <mergeCell ref="B41:C41"/>
    <mergeCell ref="F53:K53"/>
    <mergeCell ref="F54:K54"/>
    <mergeCell ref="D7:J7"/>
    <mergeCell ref="K7:K8"/>
    <mergeCell ref="B11:C11"/>
    <mergeCell ref="B21:C21"/>
    <mergeCell ref="B30:C30"/>
  </mergeCells>
  <pageMargins left="0.70866141732283472" right="0.70866141732283472" top="0.55118110236220474" bottom="0.35433070866141736" header="0.31496062992125984" footer="0.31496062992125984"/>
  <pageSetup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2019-05-08T16:22:00Z</cp:lastPrinted>
  <dcterms:created xsi:type="dcterms:W3CDTF">2019-05-08T15:54:22Z</dcterms:created>
  <dcterms:modified xsi:type="dcterms:W3CDTF">2019-07-22T17:00:15Z</dcterms:modified>
</cp:coreProperties>
</file>